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1-чорак" sheetId="1" r:id="rId1"/>
  </sheets>
  <calcPr calcId="152511"/>
</workbook>
</file>

<file path=xl/calcChain.xml><?xml version="1.0" encoding="utf-8"?>
<calcChain xmlns="http://schemas.openxmlformats.org/spreadsheetml/2006/main">
  <c r="I23" i="1" l="1"/>
  <c r="J23" i="1"/>
  <c r="M23" i="1"/>
  <c r="O23" i="1"/>
  <c r="P23" i="1"/>
  <c r="N22" i="1"/>
  <c r="N21" i="1"/>
  <c r="G23" i="1"/>
  <c r="N20" i="1" l="1"/>
  <c r="N19" i="1"/>
  <c r="N18" i="1"/>
  <c r="N17" i="1"/>
  <c r="N16" i="1"/>
  <c r="N15" i="1"/>
  <c r="N23" i="1" s="1"/>
  <c r="N14" i="1"/>
  <c r="N13" i="1"/>
  <c r="N11" i="1" l="1"/>
  <c r="N10" i="1"/>
  <c r="N9" i="1"/>
  <c r="N12" i="1"/>
  <c r="N8" i="1" l="1"/>
  <c r="N7" i="1"/>
  <c r="N6" i="1"/>
  <c r="N5" i="1"/>
  <c r="N4" i="1"/>
  <c r="N3" i="1" l="1"/>
</calcChain>
</file>

<file path=xl/sharedStrings.xml><?xml version="1.0" encoding="utf-8"?>
<sst xmlns="http://schemas.openxmlformats.org/spreadsheetml/2006/main" count="117" uniqueCount="67">
  <si>
    <t>№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</si>
  <si>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</si>
  <si>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</si>
  <si>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</si>
  <si>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</si>
  <si>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</si>
  <si>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</si>
  <si>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</si>
  <si>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</si>
  <si>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</si>
  <si>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</si>
  <si>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Самарқанд вилояти</t>
  </si>
  <si>
    <t>Ф.И.О.</t>
  </si>
  <si>
    <t>Ҳисобланди</t>
  </si>
  <si>
    <t>Тўлаб берилган қисми</t>
  </si>
  <si>
    <t>Рашидов А.У</t>
  </si>
  <si>
    <t>Катта ўқитувчи</t>
  </si>
  <si>
    <t>№ 4-ХС 04.02.2023й</t>
  </si>
  <si>
    <t>"Универсиада"  спорт мусобақаларининг финал босқичини ўтказиш бўйича ташкилий қўмитанинг 2023-йил 23-январдаги 17-сонли хизмат хати</t>
  </si>
  <si>
    <t>Наманган вилояти</t>
  </si>
  <si>
    <t>Бабажанов Р.Ю</t>
  </si>
  <si>
    <t>Бўлим бошлиғи</t>
  </si>
  <si>
    <t>Бурнашев Р.А</t>
  </si>
  <si>
    <t>Дотцент</t>
  </si>
  <si>
    <t>№ 7-ХС 24.02.2023й</t>
  </si>
  <si>
    <t>Ёшлар сиёсати ва спорт вазирлигининг 2023-йил 24-февралдаги 03-01/03/17/1661-сонли хизмат хати</t>
  </si>
  <si>
    <t>Зарифбоев Ж.Ш</t>
  </si>
  <si>
    <t>Проректор</t>
  </si>
  <si>
    <t>№ 20-ХС 29.03.2023й</t>
  </si>
  <si>
    <t>Ўзбекистон Республикаси Олий таълим,фан ва инновациялар вазирлигининг 2023-йил 10-мартдаги 87-02-129-ХФУ-сонли хизмат хати</t>
  </si>
  <si>
    <t>Қорақолпоқистон Республикаси</t>
  </si>
  <si>
    <t>Мусаев Б.Б</t>
  </si>
  <si>
    <t>№ 147 10.04.2023й</t>
  </si>
  <si>
    <t>Қозоғистон спорт ва туризм академиясида ўтказилаётган жисмоний тарбия,спорт, туризм, таълим ва илм- фан ривожланишининг устувор илмий-педагогик йўналишлари мавзусила Халқаро форум</t>
  </si>
  <si>
    <t>Қозоғистон Республикаси</t>
  </si>
  <si>
    <t>Зиядуллаев К.Ш</t>
  </si>
  <si>
    <t>Кафедра мудири</t>
  </si>
  <si>
    <t>Светличная Н.К</t>
  </si>
  <si>
    <t>№ 154 20.04.2023й</t>
  </si>
  <si>
    <t>Санкт-Петербург шахридаги П.Ф.Лесгафт номидаги жисмоний тарбия, спорт ва саломатлик миллий давлат университетининг 2023-йил 19-январдаги 02-64 сонли хати</t>
  </si>
  <si>
    <t>Санкт-Петербург</t>
  </si>
  <si>
    <t>Сафарова Д.Ж</t>
  </si>
  <si>
    <t>2023 йил   Ўзбекистон давлат жисмоний тарбия ва спорт университети ўқитувчи ва ҳодимларининг ХИЗМАТ САФАРЛАРИ ТЎҒРИСИДА МАЪЛУМОТ</t>
  </si>
  <si>
    <t>Каримов И.И</t>
  </si>
  <si>
    <t>Ўқиш харажати</t>
  </si>
  <si>
    <t>Суғурта полиси</t>
  </si>
  <si>
    <t>№184            13.05.2023й</t>
  </si>
  <si>
    <t>Сулейманова С.Ф</t>
  </si>
  <si>
    <t>Ўқитувчи</t>
  </si>
  <si>
    <t>Сабирова Л.Б</t>
  </si>
  <si>
    <t>Рахмонов Э.Т</t>
  </si>
  <si>
    <t>Ўқув-услубий бошқарма бошлиғи</t>
  </si>
  <si>
    <t>№48            02.06.2023й</t>
  </si>
  <si>
    <t xml:space="preserve">"Олимпия ва параолимпия спорт турларига таёрлаш марказлари фаолиятини ташкил этиш чора-тадбирлари тўғрисида"ги 731-сон қарорига мувофиқ Нукус филлиали ўрганиш мақсадида </t>
  </si>
  <si>
    <t>Нукус</t>
  </si>
  <si>
    <t>Нарзиев Ж.П</t>
  </si>
  <si>
    <t>№196            24.05.2023й</t>
  </si>
  <si>
    <t>Қирғизистон Республикасининг Жалал-Абад шахридаги К.Ш.Токтаматова номидаги халқаро университетнинг 2023-йил 23-майдаги №278-сонли хати</t>
  </si>
  <si>
    <t>Қирғизистон Республикаси</t>
  </si>
  <si>
    <t>Турғунов К.М</t>
  </si>
  <si>
    <t>Турдибеков У.Б</t>
  </si>
  <si>
    <t>Анашов В.Д</t>
  </si>
  <si>
    <t>№210           06.06.2023й</t>
  </si>
  <si>
    <t>Туркия Республикасининг Ататурк университетининг 2023-йил 2-июндаги хати</t>
  </si>
  <si>
    <t>Туркия Республикаси</t>
  </si>
  <si>
    <t>Санкт-Петербург шахрида малака ошириш</t>
  </si>
  <si>
    <t>Декан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</si>
</sst>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9" zoomScale="110" zoomScaleNormal="110" workbookViewId="0">
      <pane xSplit="2" topLeftCell="C1" activePane="topRight" state="frozen"/>
      <selection pane="topRight" activeCell="E23" sqref="E23"/>
    </sheetView>
  </sheetViews>
  <sheetFormatPr defaultRowHeight="15" x14ac:dyDescent="0.2"/>
  <cols>
    <col min="1" max="1" width="5.42578125" style="2" customWidth="1"/>
    <col min="2" max="2" width="20.7109375" style="2" customWidth="1"/>
    <col min="3" max="3" width="18.140625" style="2" customWidth="1"/>
    <col min="4" max="4" width="13.5703125" style="2" customWidth="1"/>
    <col min="5" max="5" width="15.85546875" style="2" customWidth="1"/>
    <col min="6" max="6" width="36.5703125" style="2" customWidth="1"/>
    <col min="7" max="7" width="10.28515625" style="2" customWidth="1"/>
    <col min="8" max="8" width="17" style="2" customWidth="1"/>
    <col min="9" max="9" width="14.85546875" style="2" customWidth="1"/>
    <col min="10" max="10" width="16.5703125" style="2" bestFit="1" customWidth="1"/>
    <col min="11" max="12" width="16.5703125" style="2" customWidth="1"/>
    <col min="13" max="13" width="16.5703125" style="2" bestFit="1" customWidth="1"/>
    <col min="14" max="14" width="17.85546875" style="2" bestFit="1" customWidth="1"/>
    <col min="15" max="15" width="18.28515625" style="2" customWidth="1"/>
    <col min="16" max="16" width="17" style="2" customWidth="1"/>
    <col min="17" max="16384" width="9.140625" style="2"/>
  </cols>
  <sheetData>
    <row r="1" spans="1:16" s="1" customFormat="1" ht="41.25" customHeight="1" x14ac:dyDescent="0.2">
      <c r="B1" s="21" t="s">
        <v>42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59.25" customHeight="1" x14ac:dyDescent="0.2">
      <c r="A2" s="14" t="s">
        <v>0</v>
      </c>
      <c r="B2" s="14" t="s">
        <v>12</v>
      </c>
      <c r="C2" s="14" t="s">
        <v>10</v>
      </c>
      <c r="D2" s="14" t="s">
        <v>1</v>
      </c>
      <c r="E2" s="14" t="s">
        <v>2</v>
      </c>
      <c r="F2" s="14" t="s">
        <v>9</v>
      </c>
      <c r="G2" s="14" t="s">
        <v>3</v>
      </c>
      <c r="H2" s="14" t="s">
        <v>8</v>
      </c>
      <c r="I2" s="14" t="s">
        <v>4</v>
      </c>
      <c r="J2" s="14" t="s">
        <v>7</v>
      </c>
      <c r="K2" s="14" t="s">
        <v>44</v>
      </c>
      <c r="L2" s="14" t="s">
        <v>45</v>
      </c>
      <c r="M2" s="14" t="s">
        <v>6</v>
      </c>
      <c r="N2" s="14" t="s">
        <v>5</v>
      </c>
      <c r="O2" s="14" t="s">
        <v>13</v>
      </c>
      <c r="P2" s="14" t="s">
        <v>14</v>
      </c>
    </row>
    <row r="3" spans="1:16" s="19" customFormat="1" ht="67.5" customHeight="1" x14ac:dyDescent="0.2">
      <c r="A3" s="16">
        <v>1</v>
      </c>
      <c r="B3" s="16" t="s">
        <v>15</v>
      </c>
      <c r="C3" s="16" t="s">
        <v>16</v>
      </c>
      <c r="D3" s="16">
        <v>1</v>
      </c>
      <c r="E3" s="16" t="s">
        <v>17</v>
      </c>
      <c r="F3" s="16" t="s">
        <v>18</v>
      </c>
      <c r="G3" s="17">
        <v>4</v>
      </c>
      <c r="H3" s="16" t="s">
        <v>19</v>
      </c>
      <c r="I3" s="18">
        <v>120000</v>
      </c>
      <c r="J3" s="18">
        <v>180000</v>
      </c>
      <c r="K3" s="18"/>
      <c r="L3" s="18"/>
      <c r="M3" s="18">
        <v>136320</v>
      </c>
      <c r="N3" s="18">
        <f>+J3+I3+M3</f>
        <v>436320</v>
      </c>
      <c r="O3" s="18">
        <v>436320</v>
      </c>
      <c r="P3" s="18">
        <v>436320</v>
      </c>
    </row>
    <row r="4" spans="1:16" s="19" customFormat="1" ht="56.25" customHeight="1" x14ac:dyDescent="0.2">
      <c r="A4" s="16">
        <v>2</v>
      </c>
      <c r="B4" s="16" t="s">
        <v>20</v>
      </c>
      <c r="C4" s="16" t="s">
        <v>21</v>
      </c>
      <c r="D4" s="16">
        <v>2</v>
      </c>
      <c r="E4" s="16" t="s">
        <v>17</v>
      </c>
      <c r="F4" s="16" t="s">
        <v>18</v>
      </c>
      <c r="G4" s="17">
        <v>4</v>
      </c>
      <c r="H4" s="16" t="s">
        <v>19</v>
      </c>
      <c r="I4" s="18">
        <v>120000</v>
      </c>
      <c r="J4" s="18">
        <v>180000</v>
      </c>
      <c r="K4" s="18"/>
      <c r="L4" s="18"/>
      <c r="M4" s="18">
        <v>136320</v>
      </c>
      <c r="N4" s="18">
        <f>+J4+I4+M4</f>
        <v>436320</v>
      </c>
      <c r="O4" s="18">
        <v>436320</v>
      </c>
      <c r="P4" s="18">
        <v>436320</v>
      </c>
    </row>
    <row r="5" spans="1:16" s="19" customFormat="1" ht="58.5" customHeight="1" x14ac:dyDescent="0.2">
      <c r="A5" s="16">
        <v>3</v>
      </c>
      <c r="B5" s="16" t="s">
        <v>22</v>
      </c>
      <c r="C5" s="16" t="s">
        <v>23</v>
      </c>
      <c r="D5" s="16">
        <v>3</v>
      </c>
      <c r="E5" s="16" t="s">
        <v>24</v>
      </c>
      <c r="F5" s="16" t="s">
        <v>25</v>
      </c>
      <c r="G5" s="17">
        <v>2</v>
      </c>
      <c r="H5" s="16" t="s">
        <v>11</v>
      </c>
      <c r="I5" s="18">
        <v>60000</v>
      </c>
      <c r="J5" s="18">
        <v>250000</v>
      </c>
      <c r="K5" s="18"/>
      <c r="L5" s="18"/>
      <c r="M5" s="18">
        <v>141670</v>
      </c>
      <c r="N5" s="18">
        <f t="shared" ref="N5:N12" si="0">+J5+I5+M5</f>
        <v>451670</v>
      </c>
      <c r="O5" s="18">
        <v>451670</v>
      </c>
      <c r="P5" s="18">
        <v>451670</v>
      </c>
    </row>
    <row r="6" spans="1:16" s="19" customFormat="1" ht="57" customHeight="1" x14ac:dyDescent="0.2">
      <c r="A6" s="16">
        <v>4</v>
      </c>
      <c r="B6" s="16" t="s">
        <v>26</v>
      </c>
      <c r="C6" s="16" t="s">
        <v>27</v>
      </c>
      <c r="D6" s="20">
        <v>4</v>
      </c>
      <c r="E6" s="16" t="s">
        <v>28</v>
      </c>
      <c r="F6" s="16" t="s">
        <v>29</v>
      </c>
      <c r="G6" s="17">
        <v>7</v>
      </c>
      <c r="H6" s="16" t="s">
        <v>30</v>
      </c>
      <c r="I6" s="18">
        <v>210000</v>
      </c>
      <c r="J6" s="18">
        <v>360000</v>
      </c>
      <c r="K6" s="18"/>
      <c r="L6" s="18"/>
      <c r="M6" s="18">
        <v>1593884</v>
      </c>
      <c r="N6" s="18">
        <f t="shared" si="0"/>
        <v>2163884</v>
      </c>
      <c r="O6" s="18">
        <v>2163884</v>
      </c>
      <c r="P6" s="18">
        <v>2163884</v>
      </c>
    </row>
    <row r="7" spans="1:16" s="19" customFormat="1" ht="89.25" customHeight="1" x14ac:dyDescent="0.2">
      <c r="A7" s="16">
        <v>5</v>
      </c>
      <c r="B7" s="16" t="s">
        <v>26</v>
      </c>
      <c r="C7" s="16" t="s">
        <v>27</v>
      </c>
      <c r="D7" s="16">
        <v>5</v>
      </c>
      <c r="E7" s="16" t="s">
        <v>28</v>
      </c>
      <c r="F7" s="16" t="s">
        <v>29</v>
      </c>
      <c r="G7" s="17">
        <v>33</v>
      </c>
      <c r="H7" s="16" t="s">
        <v>30</v>
      </c>
      <c r="I7" s="18">
        <v>990000</v>
      </c>
      <c r="J7" s="18">
        <v>1920000</v>
      </c>
      <c r="K7" s="18"/>
      <c r="L7" s="18"/>
      <c r="M7" s="18">
        <v>2202190</v>
      </c>
      <c r="N7" s="18">
        <f t="shared" si="0"/>
        <v>5112190</v>
      </c>
      <c r="O7" s="18">
        <v>5112190</v>
      </c>
      <c r="P7" s="18">
        <v>5112190</v>
      </c>
    </row>
    <row r="8" spans="1:16" s="19" customFormat="1" ht="89.25" customHeight="1" x14ac:dyDescent="0.2">
      <c r="A8" s="16">
        <v>6</v>
      </c>
      <c r="B8" s="16" t="s">
        <v>31</v>
      </c>
      <c r="C8" s="16" t="s">
        <v>27</v>
      </c>
      <c r="D8" s="20">
        <v>6</v>
      </c>
      <c r="E8" s="16" t="s">
        <v>32</v>
      </c>
      <c r="F8" s="16" t="s">
        <v>33</v>
      </c>
      <c r="G8" s="17">
        <v>3</v>
      </c>
      <c r="H8" s="16" t="s">
        <v>34</v>
      </c>
      <c r="I8" s="18">
        <v>410766.12</v>
      </c>
      <c r="J8" s="18">
        <v>1365660</v>
      </c>
      <c r="K8" s="18"/>
      <c r="L8" s="18"/>
      <c r="M8" s="18">
        <v>3458851</v>
      </c>
      <c r="N8" s="18">
        <f t="shared" si="0"/>
        <v>5235277.12</v>
      </c>
      <c r="O8" s="18">
        <v>5235277.12</v>
      </c>
      <c r="P8" s="18">
        <v>5235277.12</v>
      </c>
    </row>
    <row r="9" spans="1:16" s="19" customFormat="1" ht="89.25" customHeight="1" x14ac:dyDescent="0.2">
      <c r="A9" s="16">
        <v>7</v>
      </c>
      <c r="B9" s="16" t="s">
        <v>35</v>
      </c>
      <c r="C9" s="16" t="s">
        <v>36</v>
      </c>
      <c r="D9" s="20">
        <v>7</v>
      </c>
      <c r="E9" s="16" t="s">
        <v>32</v>
      </c>
      <c r="F9" s="16" t="s">
        <v>33</v>
      </c>
      <c r="G9" s="17">
        <v>3</v>
      </c>
      <c r="H9" s="16" t="s">
        <v>34</v>
      </c>
      <c r="I9" s="18">
        <v>410766.12</v>
      </c>
      <c r="J9" s="18">
        <v>1365660</v>
      </c>
      <c r="K9" s="18"/>
      <c r="L9" s="18"/>
      <c r="M9" s="18">
        <v>2912903</v>
      </c>
      <c r="N9" s="18">
        <f t="shared" si="0"/>
        <v>4689329.12</v>
      </c>
      <c r="O9" s="18">
        <v>4689329.12</v>
      </c>
      <c r="P9" s="18">
        <v>4689329.12</v>
      </c>
    </row>
    <row r="10" spans="1:16" s="19" customFormat="1" ht="89.25" customHeight="1" x14ac:dyDescent="0.2">
      <c r="A10" s="16">
        <v>8</v>
      </c>
      <c r="B10" s="16" t="s">
        <v>37</v>
      </c>
      <c r="C10" s="16" t="s">
        <v>23</v>
      </c>
      <c r="D10" s="20">
        <v>8</v>
      </c>
      <c r="E10" s="16" t="s">
        <v>32</v>
      </c>
      <c r="F10" s="16" t="s">
        <v>33</v>
      </c>
      <c r="G10" s="17">
        <v>3</v>
      </c>
      <c r="H10" s="16" t="s">
        <v>34</v>
      </c>
      <c r="I10" s="18">
        <v>410766.12</v>
      </c>
      <c r="J10" s="18">
        <v>1365660</v>
      </c>
      <c r="K10" s="18"/>
      <c r="L10" s="18"/>
      <c r="M10" s="18">
        <v>2912903</v>
      </c>
      <c r="N10" s="18">
        <f t="shared" si="0"/>
        <v>4689329.12</v>
      </c>
      <c r="O10" s="18">
        <v>4689329.12</v>
      </c>
      <c r="P10" s="18">
        <v>4689329.12</v>
      </c>
    </row>
    <row r="11" spans="1:16" s="19" customFormat="1" ht="89.25" customHeight="1" x14ac:dyDescent="0.2">
      <c r="A11" s="16">
        <v>9</v>
      </c>
      <c r="B11" s="16" t="s">
        <v>31</v>
      </c>
      <c r="C11" s="16" t="s">
        <v>27</v>
      </c>
      <c r="D11" s="20">
        <v>9</v>
      </c>
      <c r="E11" s="16" t="s">
        <v>38</v>
      </c>
      <c r="F11" s="16" t="s">
        <v>39</v>
      </c>
      <c r="G11" s="17">
        <v>8</v>
      </c>
      <c r="H11" s="16" t="s">
        <v>40</v>
      </c>
      <c r="I11" s="18">
        <v>1997829.75</v>
      </c>
      <c r="J11" s="18">
        <v>2937690</v>
      </c>
      <c r="K11" s="18"/>
      <c r="L11" s="18"/>
      <c r="M11" s="18"/>
      <c r="N11" s="18">
        <f t="shared" si="0"/>
        <v>4935519.75</v>
      </c>
      <c r="O11" s="18">
        <v>4935519.75</v>
      </c>
      <c r="P11" s="18">
        <v>4935519.75</v>
      </c>
    </row>
    <row r="12" spans="1:16" s="19" customFormat="1" ht="89.25" customHeight="1" x14ac:dyDescent="0.2">
      <c r="A12" s="16">
        <v>10</v>
      </c>
      <c r="B12" s="16" t="s">
        <v>41</v>
      </c>
      <c r="C12" s="16" t="s">
        <v>36</v>
      </c>
      <c r="D12" s="20">
        <v>10</v>
      </c>
      <c r="E12" s="16" t="s">
        <v>38</v>
      </c>
      <c r="F12" s="16" t="s">
        <v>39</v>
      </c>
      <c r="G12" s="17">
        <v>8</v>
      </c>
      <c r="H12" s="16" t="s">
        <v>40</v>
      </c>
      <c r="I12" s="18">
        <v>1997829.75</v>
      </c>
      <c r="J12" s="18">
        <v>2937690</v>
      </c>
      <c r="K12" s="18"/>
      <c r="L12" s="18"/>
      <c r="M12" s="18"/>
      <c r="N12" s="18">
        <f t="shared" si="0"/>
        <v>4935519.75</v>
      </c>
      <c r="O12" s="18">
        <v>4935519.75</v>
      </c>
      <c r="P12" s="18">
        <v>4935519.75</v>
      </c>
    </row>
    <row r="13" spans="1:16" ht="89.25" customHeight="1" x14ac:dyDescent="0.2">
      <c r="A13" s="3">
        <v>11</v>
      </c>
      <c r="B13" s="3" t="s">
        <v>43</v>
      </c>
      <c r="C13" s="3" t="s">
        <v>36</v>
      </c>
      <c r="D13" s="6">
        <v>11</v>
      </c>
      <c r="E13" s="3" t="s">
        <v>46</v>
      </c>
      <c r="F13" s="3" t="s">
        <v>65</v>
      </c>
      <c r="G13" s="5">
        <v>30</v>
      </c>
      <c r="H13" s="3" t="s">
        <v>40</v>
      </c>
      <c r="I13" s="4">
        <v>12062547</v>
      </c>
      <c r="J13" s="4">
        <v>22893035</v>
      </c>
      <c r="K13" s="4">
        <v>9239744</v>
      </c>
      <c r="L13" s="4">
        <v>253461</v>
      </c>
      <c r="M13" s="4">
        <v>6240295</v>
      </c>
      <c r="N13" s="4">
        <f>+J13+I13+M13+K13+L13</f>
        <v>50689082</v>
      </c>
      <c r="O13" s="4">
        <v>53315089</v>
      </c>
      <c r="P13" s="4">
        <v>50689082</v>
      </c>
    </row>
    <row r="14" spans="1:16" ht="89.25" customHeight="1" x14ac:dyDescent="0.2">
      <c r="A14" s="3">
        <v>12</v>
      </c>
      <c r="B14" s="3" t="s">
        <v>47</v>
      </c>
      <c r="C14" s="3" t="s">
        <v>48</v>
      </c>
      <c r="D14" s="6">
        <v>12</v>
      </c>
      <c r="E14" s="3" t="s">
        <v>46</v>
      </c>
      <c r="F14" s="3" t="s">
        <v>65</v>
      </c>
      <c r="G14" s="5">
        <v>30</v>
      </c>
      <c r="H14" s="3" t="s">
        <v>40</v>
      </c>
      <c r="I14" s="4">
        <v>12062547</v>
      </c>
      <c r="J14" s="4">
        <v>22893035</v>
      </c>
      <c r="K14" s="4">
        <v>9239744</v>
      </c>
      <c r="L14" s="4">
        <v>253461</v>
      </c>
      <c r="M14" s="4">
        <v>6240295</v>
      </c>
      <c r="N14" s="4">
        <f>+J14+I14+M14+K14+L14</f>
        <v>50689082</v>
      </c>
      <c r="O14" s="4">
        <v>53315089</v>
      </c>
      <c r="P14" s="4">
        <v>50689082</v>
      </c>
    </row>
    <row r="15" spans="1:16" ht="89.25" customHeight="1" x14ac:dyDescent="0.2">
      <c r="A15" s="3">
        <v>13</v>
      </c>
      <c r="B15" s="3" t="s">
        <v>49</v>
      </c>
      <c r="C15" s="3" t="s">
        <v>48</v>
      </c>
      <c r="D15" s="6">
        <v>13</v>
      </c>
      <c r="E15" s="3" t="s">
        <v>46</v>
      </c>
      <c r="F15" s="3" t="s">
        <v>65</v>
      </c>
      <c r="G15" s="5">
        <v>30</v>
      </c>
      <c r="H15" s="3" t="s">
        <v>40</v>
      </c>
      <c r="I15" s="4">
        <v>12062547</v>
      </c>
      <c r="J15" s="4">
        <v>25490928</v>
      </c>
      <c r="K15" s="4">
        <v>9239744</v>
      </c>
      <c r="L15" s="4">
        <v>346000</v>
      </c>
      <c r="M15" s="4">
        <v>6014774</v>
      </c>
      <c r="N15" s="4">
        <f>I15+J15+K15+L15+M15</f>
        <v>53153993</v>
      </c>
      <c r="O15" s="4">
        <v>53315089</v>
      </c>
      <c r="P15" s="4">
        <v>53153993</v>
      </c>
    </row>
    <row r="16" spans="1:16" s="19" customFormat="1" ht="89.25" customHeight="1" x14ac:dyDescent="0.2">
      <c r="A16" s="16">
        <v>14</v>
      </c>
      <c r="B16" s="16" t="s">
        <v>50</v>
      </c>
      <c r="C16" s="16" t="s">
        <v>51</v>
      </c>
      <c r="D16" s="20">
        <v>14</v>
      </c>
      <c r="E16" s="16" t="s">
        <v>52</v>
      </c>
      <c r="F16" s="16" t="s">
        <v>53</v>
      </c>
      <c r="G16" s="17">
        <v>2</v>
      </c>
      <c r="H16" s="16" t="s">
        <v>54</v>
      </c>
      <c r="I16" s="18">
        <v>66000</v>
      </c>
      <c r="J16" s="18">
        <v>525000</v>
      </c>
      <c r="K16" s="18"/>
      <c r="L16" s="18"/>
      <c r="M16" s="18">
        <v>1611843</v>
      </c>
      <c r="N16" s="18">
        <f>I16+J16+M16</f>
        <v>2202843</v>
      </c>
      <c r="O16" s="18">
        <v>2202843</v>
      </c>
      <c r="P16" s="18">
        <v>2202843</v>
      </c>
    </row>
    <row r="17" spans="1:16" s="19" customFormat="1" ht="89.25" customHeight="1" x14ac:dyDescent="0.2">
      <c r="A17" s="16">
        <v>15</v>
      </c>
      <c r="B17" s="16" t="s">
        <v>55</v>
      </c>
      <c r="C17" s="16" t="s">
        <v>23</v>
      </c>
      <c r="D17" s="20">
        <v>15</v>
      </c>
      <c r="E17" s="16" t="s">
        <v>56</v>
      </c>
      <c r="F17" s="16" t="s">
        <v>57</v>
      </c>
      <c r="G17" s="17">
        <v>3</v>
      </c>
      <c r="H17" s="16" t="s">
        <v>58</v>
      </c>
      <c r="I17" s="18">
        <v>856350</v>
      </c>
      <c r="J17" s="18"/>
      <c r="K17" s="18"/>
      <c r="L17" s="18"/>
      <c r="M17" s="18"/>
      <c r="N17" s="18">
        <f t="shared" ref="N17:N22" si="1">I17+J17+K17+L17+M17</f>
        <v>856350</v>
      </c>
      <c r="O17" s="18">
        <v>856350</v>
      </c>
      <c r="P17" s="18">
        <v>856350</v>
      </c>
    </row>
    <row r="18" spans="1:16" s="19" customFormat="1" ht="89.25" customHeight="1" x14ac:dyDescent="0.2">
      <c r="A18" s="16">
        <v>16</v>
      </c>
      <c r="B18" s="16" t="s">
        <v>59</v>
      </c>
      <c r="C18" s="16" t="s">
        <v>23</v>
      </c>
      <c r="D18" s="20">
        <v>16</v>
      </c>
      <c r="E18" s="16" t="s">
        <v>56</v>
      </c>
      <c r="F18" s="16" t="s">
        <v>57</v>
      </c>
      <c r="G18" s="17">
        <v>3</v>
      </c>
      <c r="H18" s="16" t="s">
        <v>58</v>
      </c>
      <c r="I18" s="18">
        <v>856350</v>
      </c>
      <c r="J18" s="18"/>
      <c r="K18" s="18"/>
      <c r="L18" s="18"/>
      <c r="M18" s="18"/>
      <c r="N18" s="18">
        <f t="shared" si="1"/>
        <v>856350</v>
      </c>
      <c r="O18" s="18">
        <v>856350</v>
      </c>
      <c r="P18" s="18">
        <v>856350</v>
      </c>
    </row>
    <row r="19" spans="1:16" s="19" customFormat="1" ht="89.25" customHeight="1" x14ac:dyDescent="0.2">
      <c r="A19" s="16">
        <v>17</v>
      </c>
      <c r="B19" s="16" t="s">
        <v>60</v>
      </c>
      <c r="C19" s="16" t="s">
        <v>23</v>
      </c>
      <c r="D19" s="20">
        <v>17</v>
      </c>
      <c r="E19" s="16" t="s">
        <v>56</v>
      </c>
      <c r="F19" s="16" t="s">
        <v>57</v>
      </c>
      <c r="G19" s="17">
        <v>3</v>
      </c>
      <c r="H19" s="16" t="s">
        <v>58</v>
      </c>
      <c r="I19" s="18">
        <v>856350</v>
      </c>
      <c r="J19" s="18"/>
      <c r="K19" s="18"/>
      <c r="L19" s="18"/>
      <c r="M19" s="18"/>
      <c r="N19" s="18">
        <f t="shared" si="1"/>
        <v>856350</v>
      </c>
      <c r="O19" s="18">
        <v>856350</v>
      </c>
      <c r="P19" s="18">
        <v>856350</v>
      </c>
    </row>
    <row r="20" spans="1:16" s="19" customFormat="1" ht="89.25" customHeight="1" x14ac:dyDescent="0.2">
      <c r="A20" s="16">
        <v>18</v>
      </c>
      <c r="B20" s="16" t="s">
        <v>35</v>
      </c>
      <c r="C20" s="16" t="s">
        <v>36</v>
      </c>
      <c r="D20" s="20">
        <v>18</v>
      </c>
      <c r="E20" s="16" t="s">
        <v>56</v>
      </c>
      <c r="F20" s="16" t="s">
        <v>57</v>
      </c>
      <c r="G20" s="17">
        <v>3</v>
      </c>
      <c r="H20" s="16" t="s">
        <v>58</v>
      </c>
      <c r="I20" s="18">
        <v>856350</v>
      </c>
      <c r="J20" s="18"/>
      <c r="K20" s="18"/>
      <c r="L20" s="18"/>
      <c r="M20" s="18"/>
      <c r="N20" s="18">
        <f t="shared" si="1"/>
        <v>856350</v>
      </c>
      <c r="O20" s="18">
        <v>856350</v>
      </c>
      <c r="P20" s="18">
        <v>856350</v>
      </c>
    </row>
    <row r="21" spans="1:16" s="19" customFormat="1" ht="89.25" customHeight="1" x14ac:dyDescent="0.2">
      <c r="A21" s="16">
        <v>19</v>
      </c>
      <c r="B21" s="16" t="s">
        <v>61</v>
      </c>
      <c r="C21" s="16" t="s">
        <v>66</v>
      </c>
      <c r="D21" s="20">
        <v>19</v>
      </c>
      <c r="E21" s="16" t="s">
        <v>62</v>
      </c>
      <c r="F21" s="16" t="s">
        <v>63</v>
      </c>
      <c r="G21" s="17">
        <v>8</v>
      </c>
      <c r="H21" s="16" t="s">
        <v>64</v>
      </c>
      <c r="I21" s="18">
        <v>4127432</v>
      </c>
      <c r="J21" s="18">
        <v>5503243</v>
      </c>
      <c r="K21" s="18"/>
      <c r="L21" s="18"/>
      <c r="M21" s="18">
        <v>2567982</v>
      </c>
      <c r="N21" s="18">
        <f t="shared" si="1"/>
        <v>12198657</v>
      </c>
      <c r="O21" s="18">
        <v>12198657</v>
      </c>
      <c r="P21" s="18">
        <v>12198657</v>
      </c>
    </row>
    <row r="22" spans="1:16" s="19" customFormat="1" ht="89.25" customHeight="1" x14ac:dyDescent="0.2">
      <c r="A22" s="16">
        <v>20</v>
      </c>
      <c r="B22" s="16" t="s">
        <v>26</v>
      </c>
      <c r="C22" s="16" t="s">
        <v>27</v>
      </c>
      <c r="D22" s="20">
        <v>20</v>
      </c>
      <c r="E22" s="16" t="s">
        <v>62</v>
      </c>
      <c r="F22" s="16" t="s">
        <v>63</v>
      </c>
      <c r="G22" s="17">
        <v>8</v>
      </c>
      <c r="H22" s="16" t="s">
        <v>64</v>
      </c>
      <c r="I22" s="18">
        <v>4127432</v>
      </c>
      <c r="J22" s="18">
        <v>5503243</v>
      </c>
      <c r="K22" s="18"/>
      <c r="L22" s="18"/>
      <c r="M22" s="18">
        <v>2567982</v>
      </c>
      <c r="N22" s="18">
        <f t="shared" si="1"/>
        <v>12198657</v>
      </c>
      <c r="O22" s="18">
        <v>12198657</v>
      </c>
      <c r="P22" s="18">
        <v>12198657</v>
      </c>
    </row>
    <row r="23" spans="1:16" s="13" customFormat="1" ht="30" customHeight="1" x14ac:dyDescent="0.2">
      <c r="A23" s="7"/>
      <c r="B23" s="8"/>
      <c r="C23" s="7"/>
      <c r="D23" s="7"/>
      <c r="E23" s="7"/>
      <c r="F23" s="9"/>
      <c r="G23" s="10">
        <f>SUM(G3:G21)</f>
        <v>187</v>
      </c>
      <c r="H23" s="11"/>
      <c r="I23" s="12">
        <f>I3+I4+I5+I6+I7+I8+I9+I10+I11+I12+I13+I14+I15+I16+I17+I18+I19+I20+I21+I22</f>
        <v>54661862.859999999</v>
      </c>
      <c r="J23" s="12">
        <f>J3+J4+J5+J6+J7+J8+J9+J10+J11+J12+J13+J14+J15+J16+J21+J22</f>
        <v>95670844</v>
      </c>
      <c r="K23" s="12"/>
      <c r="L23" s="12"/>
      <c r="M23" s="12">
        <f>M3+M4+M5+M6+M7+M8+M9+M10+M13+M14+M15+M16+M21+M22</f>
        <v>38738212</v>
      </c>
      <c r="N23" s="12">
        <f>N3+N4+N5+N6+N7+N8+N9+N10+N11+N12+N13+N14+N15+N16+N17+N18+N19+N20+N21+N22</f>
        <v>217643072.86000001</v>
      </c>
      <c r="O23" s="12">
        <f>O3+O4+O5+O6+O7+O8+O9+O10+O11+O12+O13+O14+O15+O16+O17+O18+O19+O20+O21+O22</f>
        <v>223056182.86000001</v>
      </c>
      <c r="P23" s="12">
        <f>P3+P4+P5+P6+P7+P8+P9+P10+P11+P12+P13+P14+P15+P16+P17+P18+P19+P20+P21+P22</f>
        <v>217643072.86000001</v>
      </c>
    </row>
    <row r="26" spans="1:16" x14ac:dyDescent="0.2">
      <c r="N26" s="15"/>
    </row>
    <row r="28" spans="1:16" x14ac:dyDescent="0.2">
      <c r="N28" s="15"/>
    </row>
  </sheetData>
  <mergeCells count="1">
    <mergeCell ref="B1:P1"/>
  </mergeCells>
  <phoneticPr fontId="0" type="noConversion"/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Пользователь</cp:lastModifiedBy>
  <cp:lastPrinted>2021-06-30T11:16:39Z</cp:lastPrinted>
  <dcterms:created xsi:type="dcterms:W3CDTF">2021-06-30T09:59:14Z</dcterms:created>
  <dcterms:modified xsi:type="dcterms:W3CDTF">2023-07-07T07:47:51Z</dcterms:modified>
</cp:coreProperties>
</file>